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92" windowHeight="8760" activeTab="0"/>
  </bookViews>
  <sheets>
    <sheet name="1" sheetId="1" r:id="rId1"/>
    <sheet name="Лист1" sheetId="2" r:id="rId2"/>
  </sheets>
  <definedNames>
    <definedName name="_xlnm.Print_Titles" localSheetId="0">'1'!$A:$A</definedName>
  </definedNames>
  <calcPr fullCalcOnLoad="1"/>
</workbook>
</file>

<file path=xl/sharedStrings.xml><?xml version="1.0" encoding="utf-8"?>
<sst xmlns="http://schemas.openxmlformats.org/spreadsheetml/2006/main" count="291" uniqueCount="20">
  <si>
    <t>государственная</t>
  </si>
  <si>
    <t>муниципальная</t>
  </si>
  <si>
    <t>частная</t>
  </si>
  <si>
    <t>смешанная российская</t>
  </si>
  <si>
    <t>федеральная</t>
  </si>
  <si>
    <t>собственность субъектов Российской Федерации</t>
  </si>
  <si>
    <t>Удельный вес в общем объеме ввода, процентов</t>
  </si>
  <si>
    <t>из нее:</t>
  </si>
  <si>
    <t>в том числе:</t>
  </si>
  <si>
    <t>населением за счет собственных и привлеченных средств</t>
  </si>
  <si>
    <t>из них:</t>
  </si>
  <si>
    <t>предприятиями и организациями         по формам собственности</t>
  </si>
  <si>
    <t xml:space="preserve">Ввод в действие жилых домов организациями различных форм собственности </t>
  </si>
  <si>
    <t>общественных и религиозных организаций (объединений)</t>
  </si>
  <si>
    <t>иностранная собственность</t>
  </si>
  <si>
    <t>совместная российская и иностранная собственность</t>
  </si>
  <si>
    <r>
      <t>Всего, 
м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 общей площади</t>
    </r>
  </si>
  <si>
    <t>Всего введено в действие 
жилых домов</t>
  </si>
  <si>
    <t>-</t>
  </si>
  <si>
    <t>Обновлено: 28.03.2024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</si>
</sst>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rgb="FF0000FF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3F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right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Border="1" applyAlignment="1">
      <alignment horizontal="right" wrapText="1"/>
    </xf>
    <xf numFmtId="0" fontId="46" fillId="0" borderId="0" xfId="0" applyFont="1" applyBorder="1" applyAlignment="1">
      <alignment/>
    </xf>
    <xf numFmtId="0" fontId="2" fillId="0" borderId="10" xfId="0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0" fontId="46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0" xfId="0" applyFont="1" applyFill="1" applyBorder="1" applyAlignment="1">
      <alignment horizontal="left" wrapText="1" indent="3"/>
    </xf>
    <xf numFmtId="0" fontId="2" fillId="0" borderId="11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" fontId="48" fillId="0" borderId="0" xfId="0" applyNumberFormat="1" applyFont="1" applyFill="1" applyBorder="1" applyAlignment="1">
      <alignment horizontal="right" wrapText="1"/>
    </xf>
    <xf numFmtId="0" fontId="49" fillId="0" borderId="0" xfId="0" applyFont="1" applyAlignment="1">
      <alignment/>
    </xf>
    <xf numFmtId="0" fontId="49" fillId="34" borderId="12" xfId="0" applyFont="1" applyFill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0" fontId="50" fillId="0" borderId="0" xfId="0" applyFont="1" applyAlignment="1">
      <alignment vertical="center"/>
    </xf>
    <xf numFmtId="0" fontId="51" fillId="0" borderId="0" xfId="0" applyFont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8" fillId="0" borderId="0" xfId="0" applyFont="1" applyFill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49" fillId="34" borderId="18" xfId="0" applyFont="1" applyFill="1" applyBorder="1" applyAlignment="1">
      <alignment horizontal="center" wrapText="1"/>
    </xf>
    <xf numFmtId="0" fontId="49" fillId="34" borderId="13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"/>
  <sheetViews>
    <sheetView tabSelected="1" zoomScalePageLayoutView="0" workbookViewId="0" topLeftCell="AM4">
      <selection activeCell="H13" sqref="H13"/>
    </sheetView>
  </sheetViews>
  <sheetFormatPr defaultColWidth="9.140625" defaultRowHeight="15"/>
  <cols>
    <col min="1" max="1" width="31.57421875" style="1" customWidth="1"/>
    <col min="2" max="2" width="10.421875" style="1" customWidth="1"/>
    <col min="3" max="3" width="11.28125" style="1" customWidth="1"/>
    <col min="4" max="4" width="10.421875" style="1" customWidth="1"/>
    <col min="5" max="5" width="11.28125" style="1" customWidth="1"/>
    <col min="6" max="6" width="10.421875" style="1" customWidth="1"/>
    <col min="7" max="7" width="11.28125" style="1" customWidth="1"/>
    <col min="8" max="8" width="10.421875" style="1" customWidth="1"/>
    <col min="9" max="9" width="11.28125" style="1" customWidth="1"/>
    <col min="10" max="10" width="10.421875" style="1" customWidth="1"/>
    <col min="11" max="11" width="11.28125" style="1" customWidth="1"/>
    <col min="12" max="12" width="10.421875" style="1" customWidth="1"/>
    <col min="13" max="13" width="11.28125" style="1" customWidth="1"/>
    <col min="14" max="14" width="10.421875" style="1" customWidth="1"/>
    <col min="15" max="15" width="11.28125" style="1" customWidth="1"/>
    <col min="16" max="16" width="10.421875" style="1" customWidth="1"/>
    <col min="17" max="17" width="11.28125" style="1" customWidth="1"/>
    <col min="18" max="18" width="10.421875" style="1" customWidth="1"/>
    <col min="19" max="19" width="11.28125" style="1" customWidth="1"/>
    <col min="20" max="20" width="10.421875" style="1" customWidth="1"/>
    <col min="21" max="21" width="11.28125" style="1" customWidth="1"/>
    <col min="22" max="22" width="10.421875" style="1" customWidth="1"/>
    <col min="23" max="23" width="11.28125" style="1" customWidth="1"/>
    <col min="24" max="24" width="10.421875" style="1" customWidth="1"/>
    <col min="25" max="25" width="11.28125" style="1" customWidth="1"/>
    <col min="26" max="26" width="10.421875" style="1" customWidth="1"/>
    <col min="27" max="27" width="11.28125" style="1" customWidth="1"/>
    <col min="28" max="28" width="10.421875" style="1" customWidth="1"/>
    <col min="29" max="29" width="11.28125" style="1" customWidth="1"/>
    <col min="30" max="30" width="10.421875" style="1" customWidth="1"/>
    <col min="31" max="31" width="11.28125" style="1" customWidth="1"/>
    <col min="32" max="32" width="10.421875" style="1" customWidth="1"/>
    <col min="33" max="33" width="11.28125" style="1" customWidth="1"/>
    <col min="34" max="34" width="10.421875" style="1" customWidth="1"/>
    <col min="35" max="35" width="11.28125" style="1" customWidth="1"/>
    <col min="36" max="36" width="10.421875" style="1" customWidth="1"/>
    <col min="37" max="37" width="11.28125" style="1" customWidth="1"/>
    <col min="38" max="38" width="10.421875" style="1" customWidth="1"/>
    <col min="39" max="39" width="11.28125" style="1" customWidth="1"/>
    <col min="40" max="40" width="10.421875" style="10" customWidth="1"/>
    <col min="41" max="41" width="11.28125" style="10" customWidth="1"/>
    <col min="42" max="42" width="10.421875" style="10" customWidth="1"/>
    <col min="43" max="43" width="11.28125" style="10" customWidth="1"/>
    <col min="44" max="44" width="10.421875" style="10" customWidth="1"/>
    <col min="45" max="45" width="11.28125" style="10" customWidth="1"/>
    <col min="46" max="46" width="9.421875" style="10" customWidth="1"/>
    <col min="47" max="47" width="10.421875" style="10" customWidth="1"/>
    <col min="48" max="48" width="10.140625" style="10" customWidth="1"/>
    <col min="49" max="49" width="10.57421875" style="10" customWidth="1"/>
    <col min="50" max="105" width="9.140625" style="10" customWidth="1"/>
    <col min="106" max="16384" width="9.140625" style="1" customWidth="1"/>
  </cols>
  <sheetData>
    <row r="1" ht="21.75" customHeight="1">
      <c r="A1" s="35" t="s">
        <v>19</v>
      </c>
    </row>
    <row r="3" spans="2:41" ht="15">
      <c r="B3" s="41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6"/>
      <c r="W3" s="36"/>
      <c r="X3" s="36"/>
      <c r="Y3" s="36"/>
      <c r="Z3" s="36"/>
      <c r="AA3" s="36"/>
      <c r="AB3" s="36"/>
      <c r="AC3" s="3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15" customHeight="1"/>
    <row r="5" spans="1:49" ht="15.75" customHeight="1">
      <c r="A5" s="44"/>
      <c r="B5" s="42">
        <v>2000</v>
      </c>
      <c r="C5" s="43"/>
      <c r="D5" s="42">
        <v>2001</v>
      </c>
      <c r="E5" s="43"/>
      <c r="F5" s="42">
        <v>2002</v>
      </c>
      <c r="G5" s="43"/>
      <c r="H5" s="42">
        <v>2003</v>
      </c>
      <c r="I5" s="43"/>
      <c r="J5" s="42">
        <v>2004</v>
      </c>
      <c r="K5" s="43"/>
      <c r="L5" s="42">
        <v>2005</v>
      </c>
      <c r="M5" s="43"/>
      <c r="N5" s="42">
        <v>2006</v>
      </c>
      <c r="O5" s="43"/>
      <c r="P5" s="42">
        <v>2007</v>
      </c>
      <c r="Q5" s="43"/>
      <c r="R5" s="42">
        <v>2008</v>
      </c>
      <c r="S5" s="43"/>
      <c r="T5" s="42">
        <v>2009</v>
      </c>
      <c r="U5" s="43"/>
      <c r="V5" s="42">
        <v>2010</v>
      </c>
      <c r="W5" s="43"/>
      <c r="X5" s="42">
        <v>2011</v>
      </c>
      <c r="Y5" s="43"/>
      <c r="Z5" s="46">
        <v>2012</v>
      </c>
      <c r="AA5" s="47"/>
      <c r="AB5" s="46">
        <v>2013</v>
      </c>
      <c r="AC5" s="47"/>
      <c r="AD5" s="42">
        <v>2014</v>
      </c>
      <c r="AE5" s="43"/>
      <c r="AF5" s="42">
        <v>2015</v>
      </c>
      <c r="AG5" s="45"/>
      <c r="AH5" s="42">
        <v>2016</v>
      </c>
      <c r="AI5" s="43"/>
      <c r="AJ5" s="42">
        <v>2017</v>
      </c>
      <c r="AK5" s="43"/>
      <c r="AL5" s="45">
        <v>2018</v>
      </c>
      <c r="AM5" s="43"/>
      <c r="AN5" s="45">
        <v>2019</v>
      </c>
      <c r="AO5" s="43"/>
      <c r="AP5" s="45">
        <v>2020</v>
      </c>
      <c r="AQ5" s="43"/>
      <c r="AR5" s="45">
        <v>2021</v>
      </c>
      <c r="AS5" s="43"/>
      <c r="AT5" s="45">
        <v>2022</v>
      </c>
      <c r="AU5" s="43"/>
      <c r="AV5" s="45">
        <v>2023</v>
      </c>
      <c r="AW5" s="43"/>
    </row>
    <row r="6" spans="1:105" s="2" customFormat="1" ht="81.75" customHeight="1">
      <c r="A6" s="44"/>
      <c r="B6" s="27" t="s">
        <v>16</v>
      </c>
      <c r="C6" s="27" t="s">
        <v>6</v>
      </c>
      <c r="D6" s="27" t="s">
        <v>16</v>
      </c>
      <c r="E6" s="27" t="s">
        <v>6</v>
      </c>
      <c r="F6" s="27" t="s">
        <v>16</v>
      </c>
      <c r="G6" s="27" t="s">
        <v>6</v>
      </c>
      <c r="H6" s="27" t="s">
        <v>16</v>
      </c>
      <c r="I6" s="27" t="s">
        <v>6</v>
      </c>
      <c r="J6" s="27" t="s">
        <v>16</v>
      </c>
      <c r="K6" s="27" t="s">
        <v>6</v>
      </c>
      <c r="L6" s="27" t="s">
        <v>16</v>
      </c>
      <c r="M6" s="27" t="s">
        <v>6</v>
      </c>
      <c r="N6" s="27" t="s">
        <v>16</v>
      </c>
      <c r="O6" s="27" t="s">
        <v>6</v>
      </c>
      <c r="P6" s="27" t="s">
        <v>16</v>
      </c>
      <c r="Q6" s="27" t="s">
        <v>6</v>
      </c>
      <c r="R6" s="27" t="s">
        <v>16</v>
      </c>
      <c r="S6" s="27" t="s">
        <v>6</v>
      </c>
      <c r="T6" s="27" t="s">
        <v>16</v>
      </c>
      <c r="U6" s="27" t="s">
        <v>6</v>
      </c>
      <c r="V6" s="27" t="s">
        <v>16</v>
      </c>
      <c r="W6" s="27" t="s">
        <v>6</v>
      </c>
      <c r="X6" s="27" t="s">
        <v>16</v>
      </c>
      <c r="Y6" s="27" t="s">
        <v>6</v>
      </c>
      <c r="Z6" s="27" t="s">
        <v>16</v>
      </c>
      <c r="AA6" s="27" t="s">
        <v>6</v>
      </c>
      <c r="AB6" s="27" t="s">
        <v>16</v>
      </c>
      <c r="AC6" s="27" t="s">
        <v>6</v>
      </c>
      <c r="AD6" s="28" t="s">
        <v>16</v>
      </c>
      <c r="AE6" s="27" t="s">
        <v>6</v>
      </c>
      <c r="AF6" s="28" t="s">
        <v>16</v>
      </c>
      <c r="AG6" s="27" t="s">
        <v>6</v>
      </c>
      <c r="AH6" s="28" t="s">
        <v>16</v>
      </c>
      <c r="AI6" s="27" t="s">
        <v>6</v>
      </c>
      <c r="AJ6" s="27" t="s">
        <v>16</v>
      </c>
      <c r="AK6" s="27" t="s">
        <v>6</v>
      </c>
      <c r="AL6" s="28" t="s">
        <v>16</v>
      </c>
      <c r="AM6" s="27" t="s">
        <v>6</v>
      </c>
      <c r="AN6" s="28" t="s">
        <v>16</v>
      </c>
      <c r="AO6" s="27" t="s">
        <v>6</v>
      </c>
      <c r="AP6" s="28" t="s">
        <v>16</v>
      </c>
      <c r="AQ6" s="27" t="s">
        <v>6</v>
      </c>
      <c r="AR6" s="28" t="s">
        <v>16</v>
      </c>
      <c r="AS6" s="27" t="s">
        <v>6</v>
      </c>
      <c r="AT6" s="28" t="s">
        <v>16</v>
      </c>
      <c r="AU6" s="27" t="s">
        <v>6</v>
      </c>
      <c r="AV6" s="28" t="s">
        <v>16</v>
      </c>
      <c r="AW6" s="27" t="s">
        <v>6</v>
      </c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s="12" customFormat="1" ht="27" customHeight="1">
      <c r="A7" s="29" t="s">
        <v>17</v>
      </c>
      <c r="B7" s="30">
        <v>88985</v>
      </c>
      <c r="C7" s="30">
        <f>B7/88985*100</f>
        <v>100</v>
      </c>
      <c r="D7" s="30">
        <v>93879</v>
      </c>
      <c r="E7" s="30">
        <f>D7/93879*100</f>
        <v>100</v>
      </c>
      <c r="F7" s="30">
        <v>97478</v>
      </c>
      <c r="G7" s="30">
        <f>F7/97478*100</f>
        <v>100</v>
      </c>
      <c r="H7" s="30">
        <v>109412</v>
      </c>
      <c r="I7" s="30">
        <f>H7/109412*100</f>
        <v>100</v>
      </c>
      <c r="J7" s="30">
        <v>148190</v>
      </c>
      <c r="K7" s="30">
        <f>J7/148190*100</f>
        <v>100</v>
      </c>
      <c r="L7" s="30">
        <v>143065</v>
      </c>
      <c r="M7" s="30">
        <f>L7/143065*100</f>
        <v>100</v>
      </c>
      <c r="N7" s="30">
        <v>163120</v>
      </c>
      <c r="O7" s="30">
        <f>N7/163120*100</f>
        <v>100</v>
      </c>
      <c r="P7" s="30">
        <v>204504</v>
      </c>
      <c r="Q7" s="30">
        <f>P7/204504*100</f>
        <v>100</v>
      </c>
      <c r="R7" s="30">
        <v>258493</v>
      </c>
      <c r="S7" s="30">
        <f>R7/258493*100</f>
        <v>100</v>
      </c>
      <c r="T7" s="30">
        <v>246182</v>
      </c>
      <c r="U7" s="30">
        <f>T7/246182*100</f>
        <v>100</v>
      </c>
      <c r="V7" s="30">
        <v>232568</v>
      </c>
      <c r="W7" s="30">
        <f>V7/232568*100</f>
        <v>100</v>
      </c>
      <c r="X7" s="30">
        <v>270651</v>
      </c>
      <c r="Y7" s="30">
        <f>X7/270651*100</f>
        <v>100</v>
      </c>
      <c r="Z7" s="30">
        <v>313387</v>
      </c>
      <c r="AA7" s="30">
        <f>Z7/313387*100</f>
        <v>100</v>
      </c>
      <c r="AB7" s="30">
        <v>323118</v>
      </c>
      <c r="AC7" s="30">
        <f>AB7/323118*100</f>
        <v>100</v>
      </c>
      <c r="AD7" s="30">
        <v>353965</v>
      </c>
      <c r="AE7" s="30">
        <f>AD7/353965*100</f>
        <v>100</v>
      </c>
      <c r="AF7" s="30">
        <v>359276</v>
      </c>
      <c r="AG7" s="30">
        <f>AF7/359276*100</f>
        <v>100</v>
      </c>
      <c r="AH7" s="30">
        <v>361893</v>
      </c>
      <c r="AI7" s="30">
        <f>AH7/361893*100</f>
        <v>100</v>
      </c>
      <c r="AJ7" s="30">
        <v>231591</v>
      </c>
      <c r="AK7" s="30">
        <f>AJ7/231591*100</f>
        <v>100</v>
      </c>
      <c r="AL7" s="30">
        <v>264445</v>
      </c>
      <c r="AM7" s="30">
        <f>AL7/264445*100</f>
        <v>100</v>
      </c>
      <c r="AN7" s="31">
        <v>286599</v>
      </c>
      <c r="AO7" s="31">
        <v>100</v>
      </c>
      <c r="AP7" s="31">
        <v>282549</v>
      </c>
      <c r="AQ7" s="32">
        <v>100</v>
      </c>
      <c r="AR7" s="31">
        <v>307453</v>
      </c>
      <c r="AS7" s="32">
        <v>100</v>
      </c>
      <c r="AT7" s="37">
        <v>343908</v>
      </c>
      <c r="AU7" s="37">
        <v>100</v>
      </c>
      <c r="AV7" s="31">
        <v>376954</v>
      </c>
      <c r="AW7" s="31">
        <v>100</v>
      </c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</row>
    <row r="8" spans="1:105" s="13" customFormat="1" ht="12.75">
      <c r="A8" s="17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21"/>
      <c r="AO8" s="21"/>
      <c r="AP8" s="21"/>
      <c r="AQ8" s="33"/>
      <c r="AR8" s="21"/>
      <c r="AS8" s="33"/>
      <c r="AT8" s="38"/>
      <c r="AU8" s="38"/>
      <c r="AV8" s="21"/>
      <c r="AW8" s="33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13" customFormat="1" ht="26.25">
      <c r="A9" s="17" t="s">
        <v>11</v>
      </c>
      <c r="B9" s="8">
        <v>44011</v>
      </c>
      <c r="C9" s="9">
        <v>49.45889756700568</v>
      </c>
      <c r="D9" s="8">
        <v>49368</v>
      </c>
      <c r="E9" s="9">
        <v>52.58684050746174</v>
      </c>
      <c r="F9" s="8">
        <v>45510</v>
      </c>
      <c r="G9" s="9">
        <v>46.68745768275918</v>
      </c>
      <c r="H9" s="8">
        <v>59107</v>
      </c>
      <c r="I9" s="9">
        <v>54.022410704493105</v>
      </c>
      <c r="J9" s="8">
        <v>91502</v>
      </c>
      <c r="K9" s="9">
        <v>61.746406640124164</v>
      </c>
      <c r="L9" s="8">
        <v>88608</v>
      </c>
      <c r="M9" s="9">
        <v>61.935483870967744</v>
      </c>
      <c r="N9" s="8">
        <v>111836</v>
      </c>
      <c r="O9" s="9">
        <v>68.56056890632664</v>
      </c>
      <c r="P9" s="8">
        <v>137902</v>
      </c>
      <c r="Q9" s="9">
        <v>67.43242185971913</v>
      </c>
      <c r="R9" s="8">
        <v>175177</v>
      </c>
      <c r="S9" s="9">
        <v>67.76856626678479</v>
      </c>
      <c r="T9" s="8">
        <v>143446</v>
      </c>
      <c r="U9" s="9">
        <v>58.268273066268044</v>
      </c>
      <c r="V9" s="8">
        <v>115460</v>
      </c>
      <c r="W9" s="9">
        <v>49.645695022531044</v>
      </c>
      <c r="X9" s="8">
        <v>129107</v>
      </c>
      <c r="Y9" s="9">
        <v>47.70239164089547</v>
      </c>
      <c r="Z9" s="8">
        <v>131398</v>
      </c>
      <c r="AA9" s="9">
        <v>41.92835056974285</v>
      </c>
      <c r="AB9" s="8">
        <v>176209</v>
      </c>
      <c r="AC9" s="9">
        <v>54.53394735050353</v>
      </c>
      <c r="AD9" s="8">
        <v>159964</v>
      </c>
      <c r="AE9" s="9">
        <v>45.192038760894434</v>
      </c>
      <c r="AF9" s="8">
        <v>172218</v>
      </c>
      <c r="AG9" s="9">
        <v>47.934735412329246</v>
      </c>
      <c r="AH9" s="8">
        <v>217764</v>
      </c>
      <c r="AI9" s="9">
        <v>60.173587220532035</v>
      </c>
      <c r="AJ9" s="8">
        <v>108445</v>
      </c>
      <c r="AK9" s="9">
        <v>46.82608564236088</v>
      </c>
      <c r="AL9" s="8">
        <v>112774</v>
      </c>
      <c r="AM9" s="9">
        <v>42.64554066062887</v>
      </c>
      <c r="AN9" s="21">
        <v>101088</v>
      </c>
      <c r="AO9" s="21">
        <v>35.3</v>
      </c>
      <c r="AP9" s="21">
        <v>97933</v>
      </c>
      <c r="AQ9" s="33">
        <v>34.7</v>
      </c>
      <c r="AR9" s="21">
        <v>87096</v>
      </c>
      <c r="AS9" s="33">
        <v>28.3</v>
      </c>
      <c r="AT9" s="38">
        <v>98272</v>
      </c>
      <c r="AU9" s="38">
        <v>28.6</v>
      </c>
      <c r="AV9" s="21">
        <v>97077</v>
      </c>
      <c r="AW9" s="33">
        <v>25.8</v>
      </c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1:105" s="13" customFormat="1" ht="12.75">
      <c r="A10" s="18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21"/>
      <c r="AO10" s="21"/>
      <c r="AP10" s="21"/>
      <c r="AQ10" s="33"/>
      <c r="AR10" s="21"/>
      <c r="AS10" s="33"/>
      <c r="AT10" s="38"/>
      <c r="AU10" s="38"/>
      <c r="AV10" s="21"/>
      <c r="AW10" s="33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s="13" customFormat="1" ht="12.75">
      <c r="A11" s="18" t="s">
        <v>0</v>
      </c>
      <c r="B11" s="21">
        <v>2024</v>
      </c>
      <c r="C11" s="22">
        <f>B11/88985*100</f>
        <v>2.2745406529190313</v>
      </c>
      <c r="D11" s="21">
        <v>9300</v>
      </c>
      <c r="E11" s="22">
        <f>D11/93879*100</f>
        <v>9.906368836481002</v>
      </c>
      <c r="F11" s="21">
        <v>6151</v>
      </c>
      <c r="G11" s="22">
        <f>F11/97478*100</f>
        <v>6.310141775580131</v>
      </c>
      <c r="H11" s="21">
        <v>5551</v>
      </c>
      <c r="I11" s="22">
        <f>H11/109412*100</f>
        <v>5.073483712938252</v>
      </c>
      <c r="J11" s="21">
        <v>4506</v>
      </c>
      <c r="K11" s="22">
        <f>J11/148190*100</f>
        <v>3.0406910047911464</v>
      </c>
      <c r="L11" s="21">
        <v>4370</v>
      </c>
      <c r="M11" s="22">
        <f>L11/143065*100</f>
        <v>3.054555621570615</v>
      </c>
      <c r="N11" s="21">
        <v>7477</v>
      </c>
      <c r="O11" s="22">
        <f>N11/163120*100</f>
        <v>4.583742030407062</v>
      </c>
      <c r="P11" s="21">
        <v>11943</v>
      </c>
      <c r="Q11" s="22">
        <f>P11/204504*100</f>
        <v>5.839983570003521</v>
      </c>
      <c r="R11" s="21">
        <v>9065</v>
      </c>
      <c r="S11" s="22">
        <f>R11/258493*100</f>
        <v>3.5068647893753404</v>
      </c>
      <c r="T11" s="21">
        <v>15205</v>
      </c>
      <c r="U11" s="22">
        <f>T11/246182*100</f>
        <v>6.176324832847243</v>
      </c>
      <c r="V11" s="21">
        <v>9064</v>
      </c>
      <c r="W11" s="22">
        <f>V11/232568*100</f>
        <v>3.8973547521585084</v>
      </c>
      <c r="X11" s="21">
        <v>2457</v>
      </c>
      <c r="Y11" s="22">
        <f>X11/270651*100</f>
        <v>0.9078111664098785</v>
      </c>
      <c r="Z11" s="21">
        <v>2249</v>
      </c>
      <c r="AA11" s="22">
        <f>Z11/313387*100</f>
        <v>0.7176430419896167</v>
      </c>
      <c r="AB11" s="8" t="s">
        <v>18</v>
      </c>
      <c r="AC11" s="8" t="s">
        <v>18</v>
      </c>
      <c r="AD11" s="8" t="s">
        <v>18</v>
      </c>
      <c r="AE11" s="8" t="s">
        <v>18</v>
      </c>
      <c r="AF11" s="8" t="s">
        <v>18</v>
      </c>
      <c r="AG11" s="8" t="s">
        <v>18</v>
      </c>
      <c r="AH11" s="8" t="s">
        <v>18</v>
      </c>
      <c r="AI11" s="8" t="s">
        <v>18</v>
      </c>
      <c r="AJ11" s="8" t="s">
        <v>18</v>
      </c>
      <c r="AK11" s="8" t="s">
        <v>18</v>
      </c>
      <c r="AL11" s="8" t="s">
        <v>18</v>
      </c>
      <c r="AM11" s="8" t="s">
        <v>18</v>
      </c>
      <c r="AN11" s="8" t="s">
        <v>18</v>
      </c>
      <c r="AO11" s="8" t="s">
        <v>18</v>
      </c>
      <c r="AP11" s="33">
        <v>990</v>
      </c>
      <c r="AQ11" s="33">
        <v>0.4</v>
      </c>
      <c r="AR11" s="8" t="s">
        <v>18</v>
      </c>
      <c r="AS11" s="8" t="s">
        <v>18</v>
      </c>
      <c r="AT11" s="38">
        <v>3892</v>
      </c>
      <c r="AU11" s="38">
        <v>1.1</v>
      </c>
      <c r="AV11" s="21">
        <v>1712</v>
      </c>
      <c r="AW11" s="33">
        <v>0.5</v>
      </c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1:105" s="13" customFormat="1" ht="12.75">
      <c r="A12" s="19" t="s">
        <v>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21"/>
      <c r="AO12" s="21"/>
      <c r="AP12" s="33"/>
      <c r="AQ12" s="33"/>
      <c r="AR12" s="33"/>
      <c r="AS12" s="33"/>
      <c r="AT12" s="38"/>
      <c r="AU12" s="38"/>
      <c r="AV12" s="21"/>
      <c r="AW12" s="33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1:105" s="13" customFormat="1" ht="12.75">
      <c r="A13" s="19" t="s">
        <v>4</v>
      </c>
      <c r="B13" s="8" t="s">
        <v>18</v>
      </c>
      <c r="C13" s="8" t="s">
        <v>18</v>
      </c>
      <c r="D13" s="8">
        <v>3086</v>
      </c>
      <c r="E13" s="8">
        <v>3.3</v>
      </c>
      <c r="F13" s="8">
        <v>201</v>
      </c>
      <c r="G13" s="8">
        <v>0.2</v>
      </c>
      <c r="H13" s="8">
        <v>3362</v>
      </c>
      <c r="I13" s="8">
        <v>3.1</v>
      </c>
      <c r="J13" s="8">
        <v>3432</v>
      </c>
      <c r="K13" s="8">
        <v>2.3</v>
      </c>
      <c r="L13" s="21">
        <v>3005</v>
      </c>
      <c r="M13" s="22">
        <f>L13/143065*100</f>
        <v>2.1004438541921506</v>
      </c>
      <c r="N13" s="21">
        <v>4263</v>
      </c>
      <c r="O13" s="22">
        <v>2.6</v>
      </c>
      <c r="P13" s="21">
        <v>11411</v>
      </c>
      <c r="Q13" s="22">
        <v>5.6</v>
      </c>
      <c r="R13" s="21">
        <v>7003</v>
      </c>
      <c r="S13" s="22">
        <f>R13/258493*100</f>
        <v>2.709164271372919</v>
      </c>
      <c r="T13" s="21">
        <v>13429</v>
      </c>
      <c r="U13" s="22">
        <f>T13/246182*100</f>
        <v>5.454907344972418</v>
      </c>
      <c r="V13" s="21">
        <v>9064</v>
      </c>
      <c r="W13" s="22">
        <f>V13/232568*100</f>
        <v>3.8973547521585084</v>
      </c>
      <c r="X13" s="21">
        <v>120</v>
      </c>
      <c r="Y13" s="22">
        <v>0</v>
      </c>
      <c r="Z13" s="21">
        <v>2249</v>
      </c>
      <c r="AA13" s="22">
        <f>Z13/313387*100</f>
        <v>0.7176430419896167</v>
      </c>
      <c r="AB13" s="8" t="s">
        <v>18</v>
      </c>
      <c r="AC13" s="8" t="s">
        <v>18</v>
      </c>
      <c r="AD13" s="8" t="s">
        <v>18</v>
      </c>
      <c r="AE13" s="8" t="s">
        <v>18</v>
      </c>
      <c r="AF13" s="8" t="s">
        <v>18</v>
      </c>
      <c r="AG13" s="8" t="s">
        <v>18</v>
      </c>
      <c r="AH13" s="8" t="s">
        <v>18</v>
      </c>
      <c r="AI13" s="8" t="s">
        <v>18</v>
      </c>
      <c r="AJ13" s="8" t="s">
        <v>18</v>
      </c>
      <c r="AK13" s="8" t="s">
        <v>18</v>
      </c>
      <c r="AL13" s="8" t="s">
        <v>18</v>
      </c>
      <c r="AM13" s="8" t="s">
        <v>18</v>
      </c>
      <c r="AN13" s="8" t="s">
        <v>18</v>
      </c>
      <c r="AO13" s="8" t="s">
        <v>18</v>
      </c>
      <c r="AP13" s="8" t="s">
        <v>18</v>
      </c>
      <c r="AQ13" s="8" t="s">
        <v>18</v>
      </c>
      <c r="AR13" s="8" t="s">
        <v>18</v>
      </c>
      <c r="AS13" s="8" t="s">
        <v>18</v>
      </c>
      <c r="AT13" s="8" t="s">
        <v>18</v>
      </c>
      <c r="AU13" s="8" t="s">
        <v>18</v>
      </c>
      <c r="AV13" s="21" t="s">
        <v>18</v>
      </c>
      <c r="AW13" s="33" t="s">
        <v>18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1:105" s="13" customFormat="1" ht="26.25">
      <c r="A14" s="19" t="s">
        <v>5</v>
      </c>
      <c r="B14" s="21">
        <v>2024</v>
      </c>
      <c r="C14" s="22">
        <f>B14/88985*100</f>
        <v>2.2745406529190313</v>
      </c>
      <c r="D14" s="21">
        <v>6214</v>
      </c>
      <c r="E14" s="22">
        <v>6.6</v>
      </c>
      <c r="F14" s="21">
        <v>5950</v>
      </c>
      <c r="G14" s="22">
        <v>6.1</v>
      </c>
      <c r="H14" s="21">
        <v>2189</v>
      </c>
      <c r="I14" s="22">
        <v>2</v>
      </c>
      <c r="J14" s="21">
        <v>1074</v>
      </c>
      <c r="K14" s="22">
        <v>0.7</v>
      </c>
      <c r="L14" s="21">
        <v>1365</v>
      </c>
      <c r="M14" s="22">
        <f>L14/143065*100</f>
        <v>0.9541117673784643</v>
      </c>
      <c r="N14" s="21">
        <v>3214</v>
      </c>
      <c r="O14" s="22">
        <v>2</v>
      </c>
      <c r="P14" s="21">
        <v>532</v>
      </c>
      <c r="Q14" s="22">
        <v>0.3</v>
      </c>
      <c r="R14" s="21">
        <v>2062</v>
      </c>
      <c r="S14" s="22">
        <f>R14/258493*100</f>
        <v>0.7977005180024217</v>
      </c>
      <c r="T14" s="21">
        <v>1776</v>
      </c>
      <c r="U14" s="22">
        <f>T14/246182*100</f>
        <v>0.7214174878748243</v>
      </c>
      <c r="V14" s="8" t="s">
        <v>18</v>
      </c>
      <c r="W14" s="8" t="s">
        <v>18</v>
      </c>
      <c r="X14" s="21">
        <v>2337</v>
      </c>
      <c r="Y14" s="22">
        <f>X14/270651*100</f>
        <v>0.8634736247048783</v>
      </c>
      <c r="Z14" s="8" t="s">
        <v>18</v>
      </c>
      <c r="AA14" s="8" t="s">
        <v>18</v>
      </c>
      <c r="AB14" s="8" t="s">
        <v>18</v>
      </c>
      <c r="AC14" s="8" t="s">
        <v>18</v>
      </c>
      <c r="AD14" s="8" t="s">
        <v>18</v>
      </c>
      <c r="AE14" s="8" t="s">
        <v>18</v>
      </c>
      <c r="AF14" s="8" t="s">
        <v>18</v>
      </c>
      <c r="AG14" s="8" t="s">
        <v>18</v>
      </c>
      <c r="AH14" s="8" t="s">
        <v>18</v>
      </c>
      <c r="AI14" s="8" t="s">
        <v>18</v>
      </c>
      <c r="AJ14" s="8" t="s">
        <v>18</v>
      </c>
      <c r="AK14" s="8" t="s">
        <v>18</v>
      </c>
      <c r="AL14" s="8" t="s">
        <v>18</v>
      </c>
      <c r="AM14" s="8" t="s">
        <v>18</v>
      </c>
      <c r="AN14" s="8" t="s">
        <v>18</v>
      </c>
      <c r="AO14" s="8" t="s">
        <v>18</v>
      </c>
      <c r="AP14" s="33">
        <v>990</v>
      </c>
      <c r="AQ14" s="33">
        <v>0.4</v>
      </c>
      <c r="AR14" s="8" t="s">
        <v>18</v>
      </c>
      <c r="AS14" s="8" t="s">
        <v>18</v>
      </c>
      <c r="AT14" s="38">
        <v>3892</v>
      </c>
      <c r="AU14" s="38">
        <v>1.1</v>
      </c>
      <c r="AV14" s="21">
        <v>1712</v>
      </c>
      <c r="AW14" s="33">
        <v>0.5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1:105" s="13" customFormat="1" ht="12.75">
      <c r="A15" s="18" t="s">
        <v>1</v>
      </c>
      <c r="B15" s="21">
        <v>2719</v>
      </c>
      <c r="C15" s="22">
        <f>B15/88985*100</f>
        <v>3.055571163679272</v>
      </c>
      <c r="D15" s="21">
        <v>3011</v>
      </c>
      <c r="E15" s="22">
        <f>D15/93879*100</f>
        <v>3.2073200609294945</v>
      </c>
      <c r="F15" s="21">
        <v>11872</v>
      </c>
      <c r="G15" s="22">
        <f>F15/97478*100</f>
        <v>12.179158374197256</v>
      </c>
      <c r="H15" s="21">
        <v>20492</v>
      </c>
      <c r="I15" s="22">
        <f>H15/109412*100</f>
        <v>18.72920703396337</v>
      </c>
      <c r="J15" s="21">
        <v>20076</v>
      </c>
      <c r="K15" s="22">
        <f>J15/148190*100</f>
        <v>13.547472838923005</v>
      </c>
      <c r="L15" s="21">
        <v>7982</v>
      </c>
      <c r="M15" s="22">
        <f>L15/143065*100</f>
        <v>5.579282144479782</v>
      </c>
      <c r="N15" s="21">
        <v>14164</v>
      </c>
      <c r="O15" s="22">
        <f>N15/163120*100</f>
        <v>8.683178028445317</v>
      </c>
      <c r="P15" s="21">
        <v>16090</v>
      </c>
      <c r="Q15" s="22">
        <f>P15/204504*100</f>
        <v>7.867816766420217</v>
      </c>
      <c r="R15" s="21">
        <v>4771</v>
      </c>
      <c r="S15" s="22">
        <f>R15/258493*100</f>
        <v>1.845697949267485</v>
      </c>
      <c r="T15" s="21">
        <v>5878</v>
      </c>
      <c r="U15" s="22">
        <f>T15/246182*100</f>
        <v>2.387664410883005</v>
      </c>
      <c r="V15" s="21">
        <v>4036</v>
      </c>
      <c r="W15" s="22">
        <f>V15/232568*100</f>
        <v>1.7354064187678442</v>
      </c>
      <c r="X15" s="21">
        <v>24096</v>
      </c>
      <c r="Y15" s="22">
        <f>X15/270651*100</f>
        <v>8.902978374364032</v>
      </c>
      <c r="Z15" s="21">
        <v>24931</v>
      </c>
      <c r="AA15" s="22">
        <f>Z15/313387*100</f>
        <v>7.9553395641810285</v>
      </c>
      <c r="AB15" s="21">
        <v>11038</v>
      </c>
      <c r="AC15" s="22">
        <f>AB15/323118*100</f>
        <v>3.416089478147302</v>
      </c>
      <c r="AD15" s="21">
        <v>10988</v>
      </c>
      <c r="AE15" s="22">
        <f>AD15/353965*100</f>
        <v>3.1042617207916035</v>
      </c>
      <c r="AF15" s="21">
        <v>7629</v>
      </c>
      <c r="AG15" s="22">
        <f>AF15/359276*100</f>
        <v>2.1234371346819714</v>
      </c>
      <c r="AH15" s="21">
        <v>35941</v>
      </c>
      <c r="AI15" s="22">
        <f>AH15/361893*100</f>
        <v>9.93138855960187</v>
      </c>
      <c r="AJ15" s="21">
        <v>17204</v>
      </c>
      <c r="AK15" s="22">
        <f>AJ15/231591*100</f>
        <v>7.428613374440285</v>
      </c>
      <c r="AL15" s="21">
        <v>5846</v>
      </c>
      <c r="AM15" s="22">
        <f>AL15/264445*100</f>
        <v>2.2106676246478476</v>
      </c>
      <c r="AN15" s="8" t="s">
        <v>18</v>
      </c>
      <c r="AO15" s="8" t="s">
        <v>18</v>
      </c>
      <c r="AP15" s="8" t="s">
        <v>18</v>
      </c>
      <c r="AQ15" s="8" t="s">
        <v>18</v>
      </c>
      <c r="AR15" s="8" t="s">
        <v>18</v>
      </c>
      <c r="AS15" s="8" t="s">
        <v>18</v>
      </c>
      <c r="AT15" s="8" t="s">
        <v>18</v>
      </c>
      <c r="AU15" s="8" t="s">
        <v>18</v>
      </c>
      <c r="AV15" s="21" t="s">
        <v>18</v>
      </c>
      <c r="AW15" s="33" t="s">
        <v>18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1:105" s="13" customFormat="1" ht="12.75">
      <c r="A16" s="18" t="s">
        <v>2</v>
      </c>
      <c r="B16" s="8">
        <v>32749</v>
      </c>
      <c r="C16" s="22">
        <v>36.80283193796707</v>
      </c>
      <c r="D16" s="21">
        <v>27279</v>
      </c>
      <c r="E16" s="22">
        <v>29.05761671939411</v>
      </c>
      <c r="F16" s="21">
        <v>25216</v>
      </c>
      <c r="G16" s="22">
        <v>25.868401075114384</v>
      </c>
      <c r="H16" s="21">
        <v>28557</v>
      </c>
      <c r="I16" s="22">
        <v>26.1004277410156</v>
      </c>
      <c r="J16" s="21">
        <v>58130</v>
      </c>
      <c r="K16" s="22">
        <v>39.226668466158316</v>
      </c>
      <c r="L16" s="21">
        <v>75587</v>
      </c>
      <c r="M16" s="22">
        <v>52.834026491454935</v>
      </c>
      <c r="N16" s="21">
        <v>84632</v>
      </c>
      <c r="O16" s="22">
        <v>51.88327611574301</v>
      </c>
      <c r="P16" s="21">
        <v>109869</v>
      </c>
      <c r="Q16" s="22">
        <v>53.7246215232954</v>
      </c>
      <c r="R16" s="21">
        <v>158165</v>
      </c>
      <c r="S16" s="22">
        <v>61.18734356442921</v>
      </c>
      <c r="T16" s="21">
        <v>122363</v>
      </c>
      <c r="U16" s="22">
        <v>49.704283822537796</v>
      </c>
      <c r="V16" s="21">
        <v>101466</v>
      </c>
      <c r="W16" s="22">
        <v>43.62853015032164</v>
      </c>
      <c r="X16" s="21">
        <v>102554</v>
      </c>
      <c r="Y16" s="22">
        <v>37.89160210012156</v>
      </c>
      <c r="Z16" s="21">
        <v>97601</v>
      </c>
      <c r="AA16" s="22">
        <v>31.14392109436575</v>
      </c>
      <c r="AB16" s="21">
        <v>165171</v>
      </c>
      <c r="AC16" s="22">
        <v>51.11785787235623</v>
      </c>
      <c r="AD16" s="21">
        <v>148976</v>
      </c>
      <c r="AE16" s="22">
        <v>42.087777040102836</v>
      </c>
      <c r="AF16" s="21">
        <v>164589</v>
      </c>
      <c r="AG16" s="22">
        <v>45.81129827764727</v>
      </c>
      <c r="AH16" s="21">
        <v>181823</v>
      </c>
      <c r="AI16" s="22">
        <v>50.242198660930164</v>
      </c>
      <c r="AJ16" s="21">
        <v>91241</v>
      </c>
      <c r="AK16" s="22">
        <v>39.39747226792059</v>
      </c>
      <c r="AL16" s="21">
        <v>106928</v>
      </c>
      <c r="AM16" s="22">
        <v>40.43487303598103</v>
      </c>
      <c r="AN16" s="21">
        <v>100942</v>
      </c>
      <c r="AO16" s="21">
        <v>35.2</v>
      </c>
      <c r="AP16" s="33">
        <v>96943</v>
      </c>
      <c r="AQ16" s="33">
        <v>34.3</v>
      </c>
      <c r="AR16" s="33">
        <v>87096</v>
      </c>
      <c r="AS16" s="33">
        <v>28.3</v>
      </c>
      <c r="AT16" s="38">
        <v>94380</v>
      </c>
      <c r="AU16" s="38">
        <v>27.4</v>
      </c>
      <c r="AV16" s="21">
        <v>95365</v>
      </c>
      <c r="AW16" s="33">
        <v>25.3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:105" s="13" customFormat="1" ht="12.75">
      <c r="A17" s="18" t="s">
        <v>3</v>
      </c>
      <c r="B17" s="21">
        <v>1455</v>
      </c>
      <c r="C17" s="22">
        <f>B17/88985*100</f>
        <v>1.6351070405124462</v>
      </c>
      <c r="D17" s="21">
        <v>9778</v>
      </c>
      <c r="E17" s="22">
        <f>D17/93879*100</f>
        <v>10.415534890657122</v>
      </c>
      <c r="F17" s="21">
        <v>1707</v>
      </c>
      <c r="G17" s="22">
        <f>F17/97478*100</f>
        <v>1.7511643652926814</v>
      </c>
      <c r="H17" s="21">
        <v>4204</v>
      </c>
      <c r="I17" s="22">
        <f>H17/109412*100</f>
        <v>3.84235732826381</v>
      </c>
      <c r="J17" s="21">
        <v>546</v>
      </c>
      <c r="K17" s="22">
        <f>J17/148190*100</f>
        <v>0.3684459140292867</v>
      </c>
      <c r="L17" s="8" t="s">
        <v>18</v>
      </c>
      <c r="M17" s="8" t="s">
        <v>18</v>
      </c>
      <c r="N17" s="21">
        <v>4579</v>
      </c>
      <c r="O17" s="22">
        <f>N17/163120*100</f>
        <v>2.8071358509073074</v>
      </c>
      <c r="P17" s="8" t="s">
        <v>18</v>
      </c>
      <c r="Q17" s="8" t="s">
        <v>18</v>
      </c>
      <c r="R17" s="8" t="s">
        <v>18</v>
      </c>
      <c r="S17" s="8" t="s">
        <v>18</v>
      </c>
      <c r="T17" s="8" t="s">
        <v>18</v>
      </c>
      <c r="U17" s="8" t="s">
        <v>18</v>
      </c>
      <c r="V17" s="21">
        <v>793</v>
      </c>
      <c r="W17" s="22">
        <f>V17/232568*100</f>
        <v>0.3409755426369922</v>
      </c>
      <c r="X17" s="8" t="s">
        <v>18</v>
      </c>
      <c r="Y17" s="8" t="s">
        <v>18</v>
      </c>
      <c r="Z17" s="8" t="s">
        <v>18</v>
      </c>
      <c r="AA17" s="8" t="s">
        <v>18</v>
      </c>
      <c r="AB17" s="8" t="s">
        <v>18</v>
      </c>
      <c r="AC17" s="8" t="s">
        <v>18</v>
      </c>
      <c r="AD17" s="8" t="s">
        <v>18</v>
      </c>
      <c r="AE17" s="8" t="s">
        <v>18</v>
      </c>
      <c r="AF17" s="8" t="s">
        <v>18</v>
      </c>
      <c r="AG17" s="8" t="s">
        <v>18</v>
      </c>
      <c r="AH17" s="8" t="s">
        <v>18</v>
      </c>
      <c r="AI17" s="8" t="s">
        <v>18</v>
      </c>
      <c r="AJ17" s="8" t="s">
        <v>18</v>
      </c>
      <c r="AK17" s="8" t="s">
        <v>18</v>
      </c>
      <c r="AL17" s="8" t="s">
        <v>18</v>
      </c>
      <c r="AM17" s="8" t="s">
        <v>18</v>
      </c>
      <c r="AN17" s="8" t="s">
        <v>18</v>
      </c>
      <c r="AO17" s="8" t="s">
        <v>18</v>
      </c>
      <c r="AP17" s="8" t="s">
        <v>18</v>
      </c>
      <c r="AQ17" s="8" t="s">
        <v>18</v>
      </c>
      <c r="AR17" s="8" t="s">
        <v>18</v>
      </c>
      <c r="AS17" s="8" t="s">
        <v>18</v>
      </c>
      <c r="AT17" s="8" t="s">
        <v>18</v>
      </c>
      <c r="AU17" s="8" t="s">
        <v>18</v>
      </c>
      <c r="AV17" s="8" t="s">
        <v>18</v>
      </c>
      <c r="AW17" s="8" t="s">
        <v>18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</row>
    <row r="18" spans="1:105" s="13" customFormat="1" ht="26.25">
      <c r="A18" s="18" t="s">
        <v>13</v>
      </c>
      <c r="B18" s="8" t="s">
        <v>18</v>
      </c>
      <c r="C18" s="8" t="s">
        <v>18</v>
      </c>
      <c r="D18" s="8" t="s">
        <v>18</v>
      </c>
      <c r="E18" s="8" t="s">
        <v>18</v>
      </c>
      <c r="F18" s="8" t="s">
        <v>18</v>
      </c>
      <c r="G18" s="8" t="s">
        <v>18</v>
      </c>
      <c r="H18" s="8" t="s">
        <v>18</v>
      </c>
      <c r="I18" s="8" t="s">
        <v>18</v>
      </c>
      <c r="J18" s="21">
        <v>5837</v>
      </c>
      <c r="K18" s="22">
        <v>3.9</v>
      </c>
      <c r="L18" s="8" t="s">
        <v>18</v>
      </c>
      <c r="M18" s="8" t="s">
        <v>18</v>
      </c>
      <c r="N18" s="8" t="s">
        <v>18</v>
      </c>
      <c r="O18" s="8" t="s">
        <v>18</v>
      </c>
      <c r="P18" s="8" t="s">
        <v>18</v>
      </c>
      <c r="Q18" s="8" t="s">
        <v>18</v>
      </c>
      <c r="R18" s="8" t="s">
        <v>18</v>
      </c>
      <c r="S18" s="8" t="s">
        <v>18</v>
      </c>
      <c r="T18" s="8" t="s">
        <v>18</v>
      </c>
      <c r="U18" s="8" t="s">
        <v>18</v>
      </c>
      <c r="V18" s="21">
        <v>101</v>
      </c>
      <c r="W18" s="22">
        <v>0</v>
      </c>
      <c r="X18" s="8" t="s">
        <v>18</v>
      </c>
      <c r="Y18" s="8" t="s">
        <v>18</v>
      </c>
      <c r="Z18" s="8" t="s">
        <v>18</v>
      </c>
      <c r="AA18" s="8" t="s">
        <v>18</v>
      </c>
      <c r="AB18" s="8" t="s">
        <v>18</v>
      </c>
      <c r="AC18" s="8" t="s">
        <v>18</v>
      </c>
      <c r="AD18" s="8" t="s">
        <v>18</v>
      </c>
      <c r="AE18" s="8" t="s">
        <v>18</v>
      </c>
      <c r="AF18" s="8" t="s">
        <v>18</v>
      </c>
      <c r="AG18" s="8" t="s">
        <v>18</v>
      </c>
      <c r="AH18" s="8" t="s">
        <v>18</v>
      </c>
      <c r="AI18" s="8" t="s">
        <v>18</v>
      </c>
      <c r="AJ18" s="8" t="s">
        <v>18</v>
      </c>
      <c r="AK18" s="8" t="s">
        <v>18</v>
      </c>
      <c r="AL18" s="8" t="s">
        <v>18</v>
      </c>
      <c r="AM18" s="8" t="s">
        <v>18</v>
      </c>
      <c r="AN18" s="8" t="s">
        <v>18</v>
      </c>
      <c r="AO18" s="8" t="s">
        <v>18</v>
      </c>
      <c r="AP18" s="8" t="s">
        <v>18</v>
      </c>
      <c r="AQ18" s="8" t="s">
        <v>18</v>
      </c>
      <c r="AR18" s="8" t="s">
        <v>18</v>
      </c>
      <c r="AS18" s="8" t="s">
        <v>18</v>
      </c>
      <c r="AT18" s="8" t="s">
        <v>18</v>
      </c>
      <c r="AU18" s="8" t="s">
        <v>18</v>
      </c>
      <c r="AV18" s="8" t="s">
        <v>18</v>
      </c>
      <c r="AW18" s="8" t="s">
        <v>18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  <row r="19" spans="1:105" s="13" customFormat="1" ht="12.75">
      <c r="A19" s="18" t="s">
        <v>14</v>
      </c>
      <c r="B19" s="8" t="s">
        <v>18</v>
      </c>
      <c r="C19" s="8" t="s">
        <v>18</v>
      </c>
      <c r="D19" s="8" t="s">
        <v>18</v>
      </c>
      <c r="E19" s="8" t="s">
        <v>18</v>
      </c>
      <c r="F19" s="8" t="s">
        <v>18</v>
      </c>
      <c r="G19" s="8" t="s">
        <v>18</v>
      </c>
      <c r="H19" s="8" t="s">
        <v>18</v>
      </c>
      <c r="I19" s="8" t="s">
        <v>18</v>
      </c>
      <c r="J19" s="8" t="s">
        <v>18</v>
      </c>
      <c r="K19" s="8" t="s">
        <v>18</v>
      </c>
      <c r="L19" s="8" t="s">
        <v>18</v>
      </c>
      <c r="M19" s="8" t="s">
        <v>18</v>
      </c>
      <c r="N19" s="21">
        <v>984</v>
      </c>
      <c r="O19" s="22">
        <v>0.6</v>
      </c>
      <c r="P19" s="8" t="s">
        <v>18</v>
      </c>
      <c r="Q19" s="8" t="s">
        <v>18</v>
      </c>
      <c r="R19" s="8" t="s">
        <v>18</v>
      </c>
      <c r="S19" s="8" t="s">
        <v>18</v>
      </c>
      <c r="T19" s="8" t="s">
        <v>18</v>
      </c>
      <c r="U19" s="8" t="s">
        <v>18</v>
      </c>
      <c r="V19" s="8" t="s">
        <v>18</v>
      </c>
      <c r="W19" s="8" t="s">
        <v>18</v>
      </c>
      <c r="X19" s="8" t="s">
        <v>18</v>
      </c>
      <c r="Y19" s="8" t="s">
        <v>18</v>
      </c>
      <c r="Z19" s="8" t="s">
        <v>18</v>
      </c>
      <c r="AA19" s="8" t="s">
        <v>18</v>
      </c>
      <c r="AB19" s="8" t="s">
        <v>18</v>
      </c>
      <c r="AC19" s="8" t="s">
        <v>18</v>
      </c>
      <c r="AD19" s="8" t="s">
        <v>18</v>
      </c>
      <c r="AE19" s="8" t="s">
        <v>18</v>
      </c>
      <c r="AF19" s="8" t="s">
        <v>18</v>
      </c>
      <c r="AG19" s="8" t="s">
        <v>18</v>
      </c>
      <c r="AH19" s="8" t="s">
        <v>18</v>
      </c>
      <c r="AI19" s="8" t="s">
        <v>18</v>
      </c>
      <c r="AJ19" s="8" t="s">
        <v>18</v>
      </c>
      <c r="AK19" s="8" t="s">
        <v>18</v>
      </c>
      <c r="AL19" s="8" t="s">
        <v>18</v>
      </c>
      <c r="AM19" s="8" t="s">
        <v>18</v>
      </c>
      <c r="AN19" s="8" t="s">
        <v>18</v>
      </c>
      <c r="AO19" s="8" t="s">
        <v>18</v>
      </c>
      <c r="AP19" s="8" t="s">
        <v>18</v>
      </c>
      <c r="AQ19" s="8" t="s">
        <v>18</v>
      </c>
      <c r="AR19" s="8" t="s">
        <v>18</v>
      </c>
      <c r="AS19" s="8" t="s">
        <v>18</v>
      </c>
      <c r="AT19" s="8" t="s">
        <v>18</v>
      </c>
      <c r="AU19" s="8" t="s">
        <v>18</v>
      </c>
      <c r="AV19" s="8" t="s">
        <v>18</v>
      </c>
      <c r="AW19" s="8" t="s">
        <v>18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</row>
    <row r="20" spans="1:105" s="13" customFormat="1" ht="26.25">
      <c r="A20" s="18" t="s">
        <v>15</v>
      </c>
      <c r="B20" s="21">
        <v>5064</v>
      </c>
      <c r="C20" s="22">
        <v>5.7</v>
      </c>
      <c r="D20" s="8" t="s">
        <v>18</v>
      </c>
      <c r="E20" s="8" t="s">
        <v>18</v>
      </c>
      <c r="F20" s="21">
        <v>564</v>
      </c>
      <c r="G20" s="22">
        <v>0.6</v>
      </c>
      <c r="H20" s="21">
        <v>303</v>
      </c>
      <c r="I20" s="22">
        <v>0.3</v>
      </c>
      <c r="J20" s="21">
        <v>2407</v>
      </c>
      <c r="K20" s="22">
        <v>1.6</v>
      </c>
      <c r="L20" s="21">
        <v>669</v>
      </c>
      <c r="M20" s="22">
        <v>0.5</v>
      </c>
      <c r="N20" s="8" t="s">
        <v>18</v>
      </c>
      <c r="O20" s="8" t="s">
        <v>18</v>
      </c>
      <c r="P20" s="8" t="s">
        <v>18</v>
      </c>
      <c r="Q20" s="8" t="s">
        <v>18</v>
      </c>
      <c r="R20" s="21">
        <v>3176</v>
      </c>
      <c r="S20" s="22">
        <v>1.2</v>
      </c>
      <c r="T20" s="8" t="s">
        <v>18</v>
      </c>
      <c r="U20" s="8" t="s">
        <v>18</v>
      </c>
      <c r="V20" s="8" t="s">
        <v>18</v>
      </c>
      <c r="W20" s="8" t="s">
        <v>18</v>
      </c>
      <c r="X20" s="8" t="s">
        <v>18</v>
      </c>
      <c r="Y20" s="8" t="s">
        <v>18</v>
      </c>
      <c r="Z20" s="8">
        <v>6617</v>
      </c>
      <c r="AA20" s="8">
        <v>2.1</v>
      </c>
      <c r="AB20" s="8" t="s">
        <v>18</v>
      </c>
      <c r="AC20" s="8" t="s">
        <v>18</v>
      </c>
      <c r="AD20" s="8" t="s">
        <v>18</v>
      </c>
      <c r="AE20" s="8" t="s">
        <v>18</v>
      </c>
      <c r="AF20" s="8" t="s">
        <v>18</v>
      </c>
      <c r="AG20" s="8" t="s">
        <v>18</v>
      </c>
      <c r="AH20" s="8" t="s">
        <v>18</v>
      </c>
      <c r="AI20" s="8" t="s">
        <v>18</v>
      </c>
      <c r="AJ20" s="8" t="s">
        <v>18</v>
      </c>
      <c r="AK20" s="8" t="s">
        <v>18</v>
      </c>
      <c r="AL20" s="8" t="s">
        <v>18</v>
      </c>
      <c r="AM20" s="8" t="s">
        <v>18</v>
      </c>
      <c r="AN20" s="21">
        <v>146</v>
      </c>
      <c r="AO20" s="21">
        <v>0.1</v>
      </c>
      <c r="AP20" s="8" t="s">
        <v>18</v>
      </c>
      <c r="AQ20" s="8" t="s">
        <v>18</v>
      </c>
      <c r="AR20" s="8" t="s">
        <v>18</v>
      </c>
      <c r="AS20" s="8" t="s">
        <v>18</v>
      </c>
      <c r="AT20" s="8" t="s">
        <v>18</v>
      </c>
      <c r="AU20" s="8" t="s">
        <v>18</v>
      </c>
      <c r="AV20" s="8" t="s">
        <v>18</v>
      </c>
      <c r="AW20" s="8" t="s">
        <v>18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</row>
    <row r="21" spans="1:105" s="13" customFormat="1" ht="39">
      <c r="A21" s="20" t="s">
        <v>9</v>
      </c>
      <c r="B21" s="24">
        <v>44974</v>
      </c>
      <c r="C21" s="23">
        <f>B21/88985*100</f>
        <v>50.54110243299432</v>
      </c>
      <c r="D21" s="24">
        <v>44511</v>
      </c>
      <c r="E21" s="23">
        <f>D21/93879*100</f>
        <v>47.41315949253826</v>
      </c>
      <c r="F21" s="24">
        <v>51968</v>
      </c>
      <c r="G21" s="23">
        <f>F21/97478*100</f>
        <v>53.31254231724082</v>
      </c>
      <c r="H21" s="24">
        <v>50305</v>
      </c>
      <c r="I21" s="23">
        <f>H21/109412*100</f>
        <v>45.977589295506895</v>
      </c>
      <c r="J21" s="24">
        <v>56688</v>
      </c>
      <c r="K21" s="23">
        <f>J21/148190*100</f>
        <v>38.253593359875836</v>
      </c>
      <c r="L21" s="24">
        <v>54457</v>
      </c>
      <c r="M21" s="23">
        <f>L21/143065*100</f>
        <v>38.064516129032256</v>
      </c>
      <c r="N21" s="24">
        <v>51284</v>
      </c>
      <c r="O21" s="23">
        <f>N21/163120*100</f>
        <v>31.43943109367337</v>
      </c>
      <c r="P21" s="24">
        <v>66602</v>
      </c>
      <c r="Q21" s="23">
        <f>P21/204504*100</f>
        <v>32.56757814028087</v>
      </c>
      <c r="R21" s="24">
        <v>83316</v>
      </c>
      <c r="S21" s="23">
        <f>R21/258493*100</f>
        <v>32.23143373321521</v>
      </c>
      <c r="T21" s="24">
        <v>102736</v>
      </c>
      <c r="U21" s="23">
        <f>T21/246182*100</f>
        <v>41.731726933731956</v>
      </c>
      <c r="V21" s="24">
        <v>117108</v>
      </c>
      <c r="W21" s="23">
        <f>V21/232568*100</f>
        <v>50.354304977468956</v>
      </c>
      <c r="X21" s="24">
        <v>141544</v>
      </c>
      <c r="Y21" s="23">
        <f>X21/270651*100</f>
        <v>52.29760835910453</v>
      </c>
      <c r="Z21" s="24">
        <v>181989</v>
      </c>
      <c r="AA21" s="23">
        <f>Z21/313387*100</f>
        <v>58.07164943025715</v>
      </c>
      <c r="AB21" s="24">
        <v>146909</v>
      </c>
      <c r="AC21" s="23">
        <f>AB21/323118*100</f>
        <v>45.46605264949647</v>
      </c>
      <c r="AD21" s="24">
        <v>194001</v>
      </c>
      <c r="AE21" s="23">
        <f>AD21/353965*100</f>
        <v>54.807961239105566</v>
      </c>
      <c r="AF21" s="24">
        <v>187058</v>
      </c>
      <c r="AG21" s="23">
        <f>AF21/359276*100</f>
        <v>52.065264587670754</v>
      </c>
      <c r="AH21" s="24">
        <v>144129</v>
      </c>
      <c r="AI21" s="23">
        <f>AH21/361893*100</f>
        <v>39.826412779467965</v>
      </c>
      <c r="AJ21" s="24">
        <v>123146</v>
      </c>
      <c r="AK21" s="23">
        <f>AJ21/231591*100</f>
        <v>53.17391435763912</v>
      </c>
      <c r="AL21" s="24">
        <v>151671</v>
      </c>
      <c r="AM21" s="23">
        <f>AL21/264445*100</f>
        <v>57.35445933937113</v>
      </c>
      <c r="AN21" s="24">
        <v>185511</v>
      </c>
      <c r="AO21" s="24">
        <v>64.7</v>
      </c>
      <c r="AP21" s="24">
        <v>184616</v>
      </c>
      <c r="AQ21" s="34">
        <v>65.3</v>
      </c>
      <c r="AR21" s="24">
        <v>220357</v>
      </c>
      <c r="AS21" s="34">
        <v>71.7</v>
      </c>
      <c r="AT21" s="39">
        <v>245636</v>
      </c>
      <c r="AU21" s="39">
        <v>71.4</v>
      </c>
      <c r="AV21" s="24">
        <v>279877</v>
      </c>
      <c r="AW21" s="34">
        <v>74.2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</row>
    <row r="22" spans="30:33" ht="12.75">
      <c r="AD22" s="3"/>
      <c r="AE22" s="3"/>
      <c r="AF22" s="3"/>
      <c r="AG22" s="3"/>
    </row>
    <row r="23" spans="2:105" s="4" customFormat="1" ht="12.75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4:105" s="4" customFormat="1" ht="12.75">
      <c r="D24" s="5"/>
      <c r="P24" s="5"/>
      <c r="Q24" s="5"/>
      <c r="R24" s="5"/>
      <c r="S24" s="5"/>
      <c r="AD24" s="6"/>
      <c r="AE24" s="6"/>
      <c r="AF24" s="6"/>
      <c r="AG24" s="6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</row>
    <row r="25" spans="2:105" s="4" customFormat="1" ht="17.25" customHeight="1">
      <c r="B25" s="40"/>
      <c r="C25" s="40"/>
      <c r="D25" s="40"/>
      <c r="E25" s="40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26" spans="30:33" ht="12.75">
      <c r="AD26" s="3"/>
      <c r="AE26" s="3"/>
      <c r="AF26" s="3"/>
      <c r="AG26" s="3"/>
    </row>
    <row r="27" spans="30:33" ht="12.75">
      <c r="AD27" s="3"/>
      <c r="AE27" s="3"/>
      <c r="AF27" s="3"/>
      <c r="AG27" s="3"/>
    </row>
    <row r="28" spans="30:33" ht="12.75">
      <c r="AD28" s="3"/>
      <c r="AE28" s="3"/>
      <c r="AF28" s="3"/>
      <c r="AG28" s="3"/>
    </row>
    <row r="29" spans="30:33" ht="12.75">
      <c r="AD29" s="3"/>
      <c r="AE29" s="3"/>
      <c r="AF29" s="3"/>
      <c r="AG29" s="3"/>
    </row>
    <row r="30" spans="30:33" ht="12.75">
      <c r="AD30" s="3"/>
      <c r="AE30" s="3"/>
      <c r="AF30" s="3"/>
      <c r="AG30" s="3"/>
    </row>
    <row r="31" spans="30:33" ht="12.75">
      <c r="AD31" s="3"/>
      <c r="AE31" s="3"/>
      <c r="AF31" s="3"/>
      <c r="AG31" s="3"/>
    </row>
    <row r="32" spans="30:36" ht="12.75">
      <c r="AD32" s="3"/>
      <c r="AE32" s="3"/>
      <c r="AF32" s="3"/>
      <c r="AG32" s="3"/>
      <c r="AH32" s="7"/>
      <c r="AI32" s="7"/>
      <c r="AJ32" s="7"/>
    </row>
    <row r="33" spans="30:36" ht="12.75">
      <c r="AD33" s="3"/>
      <c r="AE33" s="3"/>
      <c r="AF33" s="3"/>
      <c r="AG33" s="3"/>
      <c r="AH33" s="7"/>
      <c r="AI33" s="7"/>
      <c r="AJ33" s="7"/>
    </row>
    <row r="34" spans="30:36" ht="12.75">
      <c r="AD34" s="7"/>
      <c r="AE34" s="7"/>
      <c r="AF34" s="7"/>
      <c r="AG34" s="7"/>
      <c r="AH34" s="7"/>
      <c r="AI34" s="7"/>
      <c r="AJ34" s="7"/>
    </row>
  </sheetData>
  <sheetProtection/>
  <mergeCells count="27">
    <mergeCell ref="AV5:AW5"/>
    <mergeCell ref="AT5:AU5"/>
    <mergeCell ref="AR5:AS5"/>
    <mergeCell ref="X5:Y5"/>
    <mergeCell ref="AB5:AC5"/>
    <mergeCell ref="V5:W5"/>
    <mergeCell ref="AN5:AO5"/>
    <mergeCell ref="AP5:AQ5"/>
    <mergeCell ref="AL5:AM5"/>
    <mergeCell ref="A5:A6"/>
    <mergeCell ref="AD5:AE5"/>
    <mergeCell ref="AF5:AG5"/>
    <mergeCell ref="H5:I5"/>
    <mergeCell ref="J5:K5"/>
    <mergeCell ref="B5:C5"/>
    <mergeCell ref="D5:E5"/>
    <mergeCell ref="F5:G5"/>
    <mergeCell ref="Z5:AA5"/>
    <mergeCell ref="P5:Q5"/>
    <mergeCell ref="B25:E25"/>
    <mergeCell ref="B3:U3"/>
    <mergeCell ref="AJ5:AK5"/>
    <mergeCell ref="AH5:AI5"/>
    <mergeCell ref="T5:U5"/>
    <mergeCell ref="L5:M5"/>
    <mergeCell ref="N5:O5"/>
    <mergeCell ref="R5:S5"/>
  </mergeCells>
  <printOptions/>
  <pageMargins left="0.3937007874015748" right="0.3937007874015748" top="0.7480314960629921" bottom="0.7480314960629921" header="0.31496062992125984" footer="0.31496062992125984"/>
  <pageSetup fitToWidth="2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TRudnaya</dc:creator>
  <cp:keywords/>
  <dc:description/>
  <cp:lastModifiedBy>Акимова Мария Петровна</cp:lastModifiedBy>
  <cp:lastPrinted>2023-03-23T06:01:39Z</cp:lastPrinted>
  <dcterms:created xsi:type="dcterms:W3CDTF">2014-03-18T04:16:54Z</dcterms:created>
  <dcterms:modified xsi:type="dcterms:W3CDTF">2024-03-28T07:52:13Z</dcterms:modified>
  <cp:category/>
  <cp:version/>
  <cp:contentType/>
  <cp:contentStatus/>
</cp:coreProperties>
</file>